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lcan\Desktop\Бюджет 2023\"/>
    </mc:Choice>
  </mc:AlternateContent>
  <xr:revisionPtr revIDLastSave="0" documentId="13_ncr:1_{35DB0BD6-ACEF-4353-A28B-F2DCA8F876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</workbook>
</file>

<file path=xl/calcChain.xml><?xml version="1.0" encoding="utf-8"?>
<calcChain xmlns="http://schemas.openxmlformats.org/spreadsheetml/2006/main">
  <c r="F50" i="1" l="1"/>
  <c r="C54" i="1"/>
  <c r="C40" i="1"/>
  <c r="C35" i="1"/>
  <c r="C32" i="1"/>
  <c r="C28" i="1"/>
  <c r="E44" i="1" l="1"/>
  <c r="C45" i="1"/>
  <c r="C44" i="1" s="1"/>
  <c r="C11" i="1"/>
  <c r="F67" i="1"/>
  <c r="F66" i="1"/>
  <c r="F64" i="1"/>
  <c r="D63" i="1"/>
  <c r="F62" i="1"/>
  <c r="F61" i="1"/>
  <c r="D60" i="1"/>
  <c r="F60" i="1" s="1"/>
  <c r="F59" i="1"/>
  <c r="F58" i="1"/>
  <c r="F57" i="1"/>
  <c r="F56" i="1"/>
  <c r="F55" i="1"/>
  <c r="D54" i="1"/>
  <c r="F54" i="1" s="1"/>
  <c r="F53" i="1"/>
  <c r="F52" i="1"/>
  <c r="F51" i="1"/>
  <c r="F49" i="1"/>
  <c r="D48" i="1"/>
  <c r="C48" i="1"/>
  <c r="F47" i="1"/>
  <c r="F46" i="1"/>
  <c r="D45" i="1"/>
  <c r="D44" i="1" s="1"/>
  <c r="F43" i="1"/>
  <c r="F42" i="1"/>
  <c r="F41" i="1"/>
  <c r="E40" i="1"/>
  <c r="D40" i="1"/>
  <c r="F39" i="1"/>
  <c r="F38" i="1"/>
  <c r="F37" i="1"/>
  <c r="F36" i="1"/>
  <c r="E35" i="1"/>
  <c r="D35" i="1"/>
  <c r="F34" i="1"/>
  <c r="F33" i="1"/>
  <c r="D32" i="1"/>
  <c r="F32" i="1" s="1"/>
  <c r="F31" i="1"/>
  <c r="F30" i="1"/>
  <c r="F29" i="1"/>
  <c r="D28" i="1"/>
  <c r="F28" i="1" s="1"/>
  <c r="F26" i="1"/>
  <c r="F25" i="1"/>
  <c r="F24" i="1"/>
  <c r="F22" i="1"/>
  <c r="F21" i="1"/>
  <c r="F20" i="1"/>
  <c r="F19" i="1"/>
  <c r="F18" i="1"/>
  <c r="F17" i="1"/>
  <c r="F16" i="1"/>
  <c r="D15" i="1"/>
  <c r="C15" i="1"/>
  <c r="F14" i="1"/>
  <c r="F13" i="1"/>
  <c r="F12" i="1"/>
  <c r="E11" i="1"/>
  <c r="E10" i="1" s="1"/>
  <c r="D11" i="1"/>
  <c r="C10" i="1" l="1"/>
  <c r="E27" i="1"/>
  <c r="D27" i="1"/>
  <c r="F44" i="1"/>
  <c r="F45" i="1"/>
  <c r="F48" i="1"/>
  <c r="F11" i="1"/>
  <c r="F15" i="1"/>
  <c r="F35" i="1"/>
  <c r="F40" i="1"/>
  <c r="D10" i="1"/>
  <c r="F10" i="1" s="1"/>
  <c r="C63" i="1" l="1"/>
  <c r="F65" i="1"/>
  <c r="C27" i="1" l="1"/>
  <c r="F27" i="1" s="1"/>
  <c r="F6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Selcan</author>
    <author>User</author>
  </authors>
  <commentList>
    <comment ref="D22" authorId="0" shapeId="0" xr:uid="{3BA1EA11-472A-41D0-862C-291732681D24}">
      <text>
        <r>
          <rPr>
            <b/>
            <sz val="9"/>
            <color indexed="81"/>
            <rFont val="Segoe UI"/>
            <family val="2"/>
            <charset val="204"/>
          </rPr>
          <t>Selcan:</t>
        </r>
        <r>
          <rPr>
            <sz val="9"/>
            <color indexed="81"/>
            <rFont val="Segoe UI"/>
            <family val="2"/>
            <charset val="204"/>
          </rPr>
          <t xml:space="preserve">
31520-риосв
14155-сес
7478-пудос
36000-фсз</t>
        </r>
      </text>
    </comment>
    <comment ref="D61" authorId="1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110100+98611</t>
        </r>
      </text>
    </comment>
  </commentList>
</comments>
</file>

<file path=xl/sharedStrings.xml><?xml version="1.0" encoding="utf-8"?>
<sst xmlns="http://schemas.openxmlformats.org/spreadsheetml/2006/main" count="68" uniqueCount="67">
  <si>
    <t>МАКРОРАМКА</t>
  </si>
  <si>
    <t xml:space="preserve">Наименование                      </t>
  </si>
  <si>
    <t>Държавни дейности</t>
  </si>
  <si>
    <t>Общински дейности</t>
  </si>
  <si>
    <t>Общо</t>
  </si>
  <si>
    <t>I. ПРИХОДИ</t>
  </si>
  <si>
    <t>Обща субсидия за държавни приходи</t>
  </si>
  <si>
    <t>Възстановени трансфери за ЦБ (-)</t>
  </si>
  <si>
    <t>Неданъчни приходи</t>
  </si>
  <si>
    <t>2. Общински приходи</t>
  </si>
  <si>
    <t>1. Държавни приходи</t>
  </si>
  <si>
    <t>Имуществени данъци</t>
  </si>
  <si>
    <t>Обща изравнителна субсидия</t>
  </si>
  <si>
    <t>Зимно поддържане</t>
  </si>
  <si>
    <t>Целева субсидия за кап.разходи</t>
  </si>
  <si>
    <t>Предоставени трансфери (-)</t>
  </si>
  <si>
    <t>Погашения по дългосрочни заеми от банки  /-/83-22/83-82/83-81/</t>
  </si>
  <si>
    <t xml:space="preserve">Временно съхранявани средства и средства на разпореждане </t>
  </si>
  <si>
    <t>II. РАЗХОДИ</t>
  </si>
  <si>
    <t>Функция IX "Разходи некласифицирани в другите функции"</t>
  </si>
  <si>
    <t>Общински съвет</t>
  </si>
  <si>
    <t>Детски градини</t>
  </si>
  <si>
    <t>Неспециализирани училища, без професионални гимназии</t>
  </si>
  <si>
    <t>Столове</t>
  </si>
  <si>
    <t>Детски ясли,детски кухни и яслени групи в детска градина</t>
  </si>
  <si>
    <t>Здравен кабинет в детски градини и училища</t>
  </si>
  <si>
    <t>Други дейности по здравеопазването</t>
  </si>
  <si>
    <t>Осветление на улици и площади</t>
  </si>
  <si>
    <t>Озеленяване</t>
  </si>
  <si>
    <t>Чистота</t>
  </si>
  <si>
    <t xml:space="preserve">Читалища </t>
  </si>
  <si>
    <t>Обредни домове и зали</t>
  </si>
  <si>
    <t>Други дейности по културата</t>
  </si>
  <si>
    <t>Служби и дейности по поддържане, ремонт и изграждане на пътищата</t>
  </si>
  <si>
    <t>Други дейности по икономиката</t>
  </si>
  <si>
    <t>Разходи за лихви</t>
  </si>
  <si>
    <t>Резерв</t>
  </si>
  <si>
    <t>Др.дейности по жил.строителство, благоустройство и регионално развитие</t>
  </si>
  <si>
    <t>Спортни бази за спорт за всички</t>
  </si>
  <si>
    <t>Капиталови разходи</t>
  </si>
  <si>
    <t>Социални дейности</t>
  </si>
  <si>
    <t>Паметници на културата</t>
  </si>
  <si>
    <t>Полиция, вътрешен ред и сигурност</t>
  </si>
  <si>
    <t>Защита на населението, управление и дейности при стихийни бедствия и аварии</t>
  </si>
  <si>
    <t>мярка: лева</t>
  </si>
  <si>
    <t>Дофинансиране</t>
  </si>
  <si>
    <t>І. Функция "Общи държавни служби"</t>
  </si>
  <si>
    <t>ІІ. Функция "Отбрана и сигурност"</t>
  </si>
  <si>
    <t>ІІІ. Функция "Образование"</t>
  </si>
  <si>
    <t>IV. Функция "Здравеопазване"</t>
  </si>
  <si>
    <t>V. Функция "Социално осигуряване, подпомагане и грижи"</t>
  </si>
  <si>
    <t>VI. Функция "Жилищно строителство, благоустройство, комунално стопанство и опазване на околната среда"</t>
  </si>
  <si>
    <t>VІІ. Функция "Култура, спорт, почивни дейности и религиозно дело"</t>
  </si>
  <si>
    <t>VIII. Функция "Икономически дейности и услуги"</t>
  </si>
  <si>
    <t>в т.ч.Средства за кметове и кметски наместници</t>
  </si>
  <si>
    <t>в т.ч Средства за служители в общинска администрация</t>
  </si>
  <si>
    <t>Други служби и дейности по социалното осигуряване, подпомагане и заетостта</t>
  </si>
  <si>
    <t xml:space="preserve">средства от продажби </t>
  </si>
  <si>
    <t>Др.дейности по образованието</t>
  </si>
  <si>
    <t>ПРОЕКТО БЮДЖЕТ</t>
  </si>
  <si>
    <t>Получени трансфери (+)</t>
  </si>
  <si>
    <t xml:space="preserve"> на Община Самуил за 2023г.</t>
  </si>
  <si>
    <t>преходен остатък 2022</t>
  </si>
  <si>
    <t>БЮДЖЕТ 2023г.</t>
  </si>
  <si>
    <t>Улици</t>
  </si>
  <si>
    <t>Други целеви разходи за местни дейности</t>
  </si>
  <si>
    <t>Защитено жилище-капиталови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</si>
</sst>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л_в_._-;\-* #,##0.00\ _л_в_._-;_-* &quot;-&quot;??\ _л_в_._-;_-@_-"/>
  </numFmts>
  <fonts count="2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Hebar"/>
      <charset val="204"/>
    </font>
    <font>
      <i/>
      <sz val="10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Segoe UI"/>
      <family val="2"/>
      <charset val="204"/>
    </font>
    <font>
      <b/>
      <sz val="9"/>
      <color indexed="81"/>
      <name val="Segoe U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6" fillId="0" borderId="0"/>
    <xf numFmtId="0" fontId="2" fillId="0" borderId="0"/>
    <xf numFmtId="164" fontId="2" fillId="0" borderId="0" applyFont="0" applyFill="0" applyBorder="0" applyAlignment="0" applyProtection="0"/>
  </cellStyleXfs>
  <cellXfs count="71">
    <xf numFmtId="0" fontId="0" fillId="0" borderId="0" xfId="0"/>
    <xf numFmtId="0" fontId="4" fillId="0" borderId="1" xfId="1" applyFont="1" applyBorder="1" applyAlignment="1">
      <alignment horizontal="left" vertical="center"/>
    </xf>
    <xf numFmtId="3" fontId="7" fillId="0" borderId="1" xfId="1" applyNumberFormat="1" applyFont="1" applyBorder="1" applyAlignment="1">
      <alignment vertical="center"/>
    </xf>
    <xf numFmtId="3" fontId="4" fillId="0" borderId="1" xfId="1" applyNumberFormat="1" applyFont="1" applyBorder="1" applyAlignment="1">
      <alignment vertical="center"/>
    </xf>
    <xf numFmtId="1" fontId="5" fillId="0" borderId="1" xfId="1" applyNumberFormat="1" applyFont="1" applyBorder="1" applyAlignment="1">
      <alignment horizontal="left" vertical="center" wrapText="1"/>
    </xf>
    <xf numFmtId="0" fontId="3" fillId="0" borderId="1" xfId="1" applyFont="1" applyBorder="1" applyAlignment="1">
      <alignment vertical="center"/>
    </xf>
    <xf numFmtId="3" fontId="3" fillId="0" borderId="1" xfId="1" applyNumberFormat="1" applyFont="1" applyBorder="1" applyAlignment="1">
      <alignment vertical="center"/>
    </xf>
    <xf numFmtId="3" fontId="10" fillId="0" borderId="1" xfId="1" applyNumberFormat="1" applyFont="1" applyBorder="1" applyAlignment="1">
      <alignment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3" fontId="3" fillId="0" borderId="1" xfId="1" applyNumberFormat="1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/>
    </xf>
    <xf numFmtId="3" fontId="4" fillId="0" borderId="1" xfId="1" applyNumberFormat="1" applyFont="1" applyBorder="1" applyAlignment="1">
      <alignment vertical="center" wrapText="1"/>
    </xf>
    <xf numFmtId="3" fontId="4" fillId="0" borderId="1" xfId="1" applyNumberFormat="1" applyFont="1" applyBorder="1" applyAlignment="1">
      <alignment horizontal="right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4" fillId="0" borderId="1" xfId="1" applyFont="1" applyBorder="1" applyAlignment="1">
      <alignment vertical="center"/>
    </xf>
    <xf numFmtId="0" fontId="1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3" fontId="10" fillId="0" borderId="1" xfId="1" applyNumberFormat="1" applyFont="1" applyBorder="1" applyAlignment="1">
      <alignment vertical="center" wrapText="1"/>
    </xf>
    <xf numFmtId="0" fontId="4" fillId="0" borderId="0" xfId="1" applyFont="1"/>
    <xf numFmtId="0" fontId="12" fillId="0" borderId="0" xfId="0" applyFont="1"/>
    <xf numFmtId="0" fontId="14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 wrapText="1"/>
    </xf>
    <xf numFmtId="0" fontId="3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vertical="center"/>
    </xf>
    <xf numFmtId="3" fontId="9" fillId="0" borderId="1" xfId="1" applyNumberFormat="1" applyFont="1" applyBorder="1" applyAlignment="1">
      <alignment vertical="center"/>
    </xf>
    <xf numFmtId="0" fontId="17" fillId="0" borderId="1" xfId="0" applyFont="1" applyBorder="1"/>
    <xf numFmtId="3" fontId="10" fillId="0" borderId="1" xfId="1" applyNumberFormat="1" applyFont="1" applyBorder="1" applyAlignment="1">
      <alignment horizontal="right" vertical="center"/>
    </xf>
    <xf numFmtId="0" fontId="4" fillId="0" borderId="1" xfId="1" applyFont="1" applyBorder="1" applyAlignment="1">
      <alignment horizontal="left" vertical="center" wrapText="1"/>
    </xf>
    <xf numFmtId="0" fontId="3" fillId="0" borderId="1" xfId="4" applyFont="1" applyBorder="1" applyAlignment="1">
      <alignment horizontal="left" vertical="center"/>
    </xf>
    <xf numFmtId="3" fontId="4" fillId="0" borderId="0" xfId="1" applyNumberFormat="1" applyFont="1" applyAlignment="1">
      <alignment vertical="center"/>
    </xf>
    <xf numFmtId="0" fontId="7" fillId="0" borderId="1" xfId="4" applyFont="1" applyBorder="1" applyAlignment="1">
      <alignment horizontal="left" vertical="center"/>
    </xf>
    <xf numFmtId="3" fontId="3" fillId="0" borderId="1" xfId="1" applyNumberFormat="1" applyFont="1" applyBorder="1" applyAlignment="1">
      <alignment horizontal="right" vertical="center"/>
    </xf>
    <xf numFmtId="0" fontId="7" fillId="0" borderId="1" xfId="4" applyFont="1" applyBorder="1" applyAlignment="1">
      <alignment horizontal="left" vertical="center" wrapText="1"/>
    </xf>
    <xf numFmtId="0" fontId="3" fillId="0" borderId="1" xfId="4" applyFont="1" applyBorder="1" applyAlignment="1">
      <alignment horizontal="left" vertical="center" wrapText="1"/>
    </xf>
    <xf numFmtId="3" fontId="10" fillId="2" borderId="1" xfId="1" applyNumberFormat="1" applyFont="1" applyFill="1" applyBorder="1" applyAlignment="1">
      <alignment vertical="center" wrapText="1"/>
    </xf>
    <xf numFmtId="3" fontId="10" fillId="2" borderId="1" xfId="1" applyNumberFormat="1" applyFont="1" applyFill="1" applyBorder="1" applyAlignment="1">
      <alignment vertical="center"/>
    </xf>
    <xf numFmtId="0" fontId="3" fillId="0" borderId="3" xfId="1" applyFont="1" applyBorder="1" applyAlignment="1">
      <alignment vertical="center" wrapText="1"/>
    </xf>
    <xf numFmtId="3" fontId="4" fillId="0" borderId="3" xfId="1" applyNumberFormat="1" applyFont="1" applyBorder="1" applyAlignment="1">
      <alignment vertical="center"/>
    </xf>
    <xf numFmtId="3" fontId="4" fillId="0" borderId="3" xfId="1" applyNumberFormat="1" applyFont="1" applyBorder="1" applyAlignment="1">
      <alignment horizontal="right" vertical="center"/>
    </xf>
    <xf numFmtId="0" fontId="12" fillId="0" borderId="1" xfId="0" applyFont="1" applyBorder="1"/>
    <xf numFmtId="0" fontId="16" fillId="0" borderId="1" xfId="1" applyFont="1" applyBorder="1" applyAlignment="1">
      <alignment vertical="center"/>
    </xf>
    <xf numFmtId="0" fontId="3" fillId="0" borderId="6" xfId="1" applyFont="1" applyBorder="1" applyAlignment="1">
      <alignment horizontal="center" vertical="center" wrapText="1"/>
    </xf>
    <xf numFmtId="3" fontId="10" fillId="2" borderId="6" xfId="1" applyNumberFormat="1" applyFont="1" applyFill="1" applyBorder="1" applyAlignment="1">
      <alignment vertical="center" wrapText="1"/>
    </xf>
    <xf numFmtId="3" fontId="9" fillId="0" borderId="6" xfId="1" applyNumberFormat="1" applyFont="1" applyBorder="1" applyAlignment="1">
      <alignment vertical="center"/>
    </xf>
    <xf numFmtId="3" fontId="7" fillId="0" borderId="6" xfId="1" applyNumberFormat="1" applyFont="1" applyBorder="1" applyAlignment="1">
      <alignment vertical="center"/>
    </xf>
    <xf numFmtId="3" fontId="4" fillId="0" borderId="6" xfId="1" applyNumberFormat="1" applyFont="1" applyBorder="1" applyAlignment="1">
      <alignment horizontal="right" vertical="center"/>
    </xf>
    <xf numFmtId="3" fontId="3" fillId="0" borderId="6" xfId="1" applyNumberFormat="1" applyFont="1" applyBorder="1" applyAlignment="1">
      <alignment vertical="center"/>
    </xf>
    <xf numFmtId="3" fontId="4" fillId="0" borderId="6" xfId="1" applyNumberFormat="1" applyFont="1" applyBorder="1" applyAlignment="1">
      <alignment vertical="center"/>
    </xf>
    <xf numFmtId="3" fontId="10" fillId="2" borderId="6" xfId="1" applyNumberFormat="1" applyFont="1" applyFill="1" applyBorder="1" applyAlignment="1">
      <alignment vertical="center"/>
    </xf>
    <xf numFmtId="3" fontId="3" fillId="0" borderId="6" xfId="1" applyNumberFormat="1" applyFont="1" applyBorder="1" applyAlignment="1">
      <alignment horizontal="right" vertical="center"/>
    </xf>
    <xf numFmtId="0" fontId="12" fillId="0" borderId="6" xfId="0" applyFont="1" applyBorder="1"/>
    <xf numFmtId="0" fontId="4" fillId="0" borderId="5" xfId="1" applyFont="1" applyBorder="1"/>
    <xf numFmtId="0" fontId="14" fillId="0" borderId="5" xfId="1" applyFont="1" applyBorder="1" applyAlignment="1">
      <alignment vertical="center" wrapText="1"/>
    </xf>
    <xf numFmtId="0" fontId="16" fillId="0" borderId="5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12" fillId="0" borderId="5" xfId="0" applyFont="1" applyBorder="1"/>
    <xf numFmtId="3" fontId="17" fillId="0" borderId="6" xfId="0" applyNumberFormat="1" applyFont="1" applyBorder="1"/>
    <xf numFmtId="3" fontId="4" fillId="3" borderId="1" xfId="1" applyNumberFormat="1" applyFont="1" applyFill="1" applyBorder="1" applyAlignment="1">
      <alignment vertical="center"/>
    </xf>
    <xf numFmtId="3" fontId="4" fillId="3" borderId="6" xfId="1" applyNumberFormat="1" applyFont="1" applyFill="1" applyBorder="1" applyAlignment="1">
      <alignment vertical="center"/>
    </xf>
    <xf numFmtId="0" fontId="13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14" fillId="0" borderId="0" xfId="1" applyFont="1" applyAlignment="1">
      <alignment horizontal="center" vertical="center" wrapText="1"/>
    </xf>
    <xf numFmtId="0" fontId="15" fillId="0" borderId="3" xfId="1" applyFont="1" applyBorder="1" applyAlignment="1">
      <alignment horizontal="center" vertical="center" wrapText="1"/>
    </xf>
    <xf numFmtId="0" fontId="15" fillId="0" borderId="4" xfId="1" applyFont="1" applyBorder="1" applyAlignment="1">
      <alignment horizontal="center" vertical="center" wrapText="1"/>
    </xf>
    <xf numFmtId="0" fontId="15" fillId="0" borderId="2" xfId="1" applyFont="1" applyBorder="1" applyAlignment="1">
      <alignment horizontal="center" vertical="center" wrapText="1"/>
    </xf>
    <xf numFmtId="3" fontId="4" fillId="3" borderId="1" xfId="1" applyNumberFormat="1" applyFont="1" applyFill="1" applyBorder="1" applyAlignment="1">
      <alignment horizontal="right" vertical="center"/>
    </xf>
    <xf numFmtId="3" fontId="3" fillId="3" borderId="7" xfId="1" applyNumberFormat="1" applyFont="1" applyFill="1" applyBorder="1" applyAlignment="1">
      <alignment horizontal="right" vertical="center"/>
    </xf>
  </cellXfs>
  <cellStyles count="6">
    <cellStyle name="Normal 2" xfId="2" xr:uid="{00000000-0005-0000-0000-000000000000}"/>
    <cellStyle name="Normal_EBK_PROJECT_2001-last" xfId="3" xr:uid="{00000000-0005-0000-0000-000001000000}"/>
    <cellStyle name="Запетая 2" xfId="5" xr:uid="{00000000-0005-0000-0000-000002000000}"/>
    <cellStyle name="Нормален" xfId="0" builtinId="0"/>
    <cellStyle name="Нормален 2" xfId="1" xr:uid="{00000000-0005-0000-0000-000004000000}"/>
    <cellStyle name="Нормален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5"/>
  <sheetViews>
    <sheetView tabSelected="1" topLeftCell="A7" zoomScale="120" zoomScaleNormal="120" workbookViewId="0">
      <selection activeCell="H25" sqref="H25"/>
    </sheetView>
  </sheetViews>
  <sheetFormatPr defaultRowHeight="15"/>
  <cols>
    <col min="1" max="1" width="4" style="22" customWidth="1"/>
    <col min="2" max="2" width="50" style="22" customWidth="1"/>
    <col min="3" max="3" width="14.7109375" style="58" customWidth="1"/>
    <col min="4" max="4" width="12.7109375" style="22" customWidth="1"/>
    <col min="5" max="5" width="15.5703125" style="22" customWidth="1"/>
    <col min="6" max="6" width="18.140625" style="22" customWidth="1"/>
    <col min="7" max="7" width="9.140625" style="22"/>
    <col min="8" max="8" width="30.5703125" style="22" customWidth="1"/>
    <col min="9" max="9" width="16.140625" style="22" customWidth="1"/>
    <col min="10" max="10" width="13" style="22" customWidth="1"/>
    <col min="11" max="11" width="9.140625" style="22"/>
    <col min="12" max="12" width="12.5703125" style="22" customWidth="1"/>
    <col min="13" max="16384" width="9.140625" style="22"/>
  </cols>
  <sheetData>
    <row r="1" spans="2:10">
      <c r="B1" s="19"/>
      <c r="C1" s="54"/>
      <c r="D1" s="21"/>
      <c r="E1" s="21"/>
      <c r="F1" s="21"/>
      <c r="G1" s="21"/>
      <c r="H1" s="21"/>
      <c r="I1" s="21"/>
      <c r="J1" s="21"/>
    </row>
    <row r="2" spans="2:10" ht="15.75">
      <c r="B2" s="62" t="s">
        <v>59</v>
      </c>
      <c r="C2" s="62"/>
      <c r="D2" s="62"/>
      <c r="E2" s="62"/>
      <c r="F2" s="62"/>
      <c r="G2" s="21"/>
      <c r="H2" s="21"/>
      <c r="I2" s="21"/>
      <c r="J2" s="21"/>
    </row>
    <row r="3" spans="2:10" ht="15.75">
      <c r="B3" s="63" t="s">
        <v>61</v>
      </c>
      <c r="C3" s="63"/>
      <c r="D3" s="63"/>
      <c r="E3" s="63"/>
      <c r="F3" s="63"/>
      <c r="G3" s="21"/>
      <c r="H3" s="21"/>
      <c r="I3" s="21"/>
      <c r="J3" s="21"/>
    </row>
    <row r="4" spans="2:10" ht="24.75" customHeight="1">
      <c r="B4" s="65" t="s">
        <v>0</v>
      </c>
      <c r="C4" s="65"/>
      <c r="D4" s="65"/>
      <c r="E4" s="65"/>
      <c r="F4" s="65"/>
      <c r="G4" s="21"/>
      <c r="H4" s="21"/>
      <c r="I4" s="21"/>
      <c r="J4" s="21"/>
    </row>
    <row r="5" spans="2:10" ht="15" customHeight="1">
      <c r="B5" s="23"/>
      <c r="C5" s="55"/>
      <c r="D5" s="23"/>
      <c r="E5" s="23"/>
      <c r="F5" s="24" t="s">
        <v>44</v>
      </c>
      <c r="G5" s="21"/>
      <c r="H5" s="21"/>
      <c r="I5" s="21"/>
      <c r="J5" s="21"/>
    </row>
    <row r="6" spans="2:10" ht="15.75" customHeight="1">
      <c r="B6" s="66" t="s">
        <v>1</v>
      </c>
      <c r="C6" s="64" t="s">
        <v>63</v>
      </c>
      <c r="D6" s="64"/>
      <c r="E6" s="64"/>
      <c r="F6" s="64"/>
      <c r="G6" s="21"/>
    </row>
    <row r="7" spans="2:10" ht="15" customHeight="1">
      <c r="B7" s="67"/>
      <c r="C7" s="64"/>
      <c r="D7" s="64"/>
      <c r="E7" s="64"/>
      <c r="F7" s="64"/>
      <c r="G7" s="21"/>
    </row>
    <row r="8" spans="2:10" ht="36" customHeight="1">
      <c r="B8" s="67"/>
      <c r="C8" s="64"/>
      <c r="D8" s="64"/>
      <c r="E8" s="64"/>
      <c r="F8" s="64"/>
      <c r="G8" s="21"/>
    </row>
    <row r="9" spans="2:10" ht="25.5">
      <c r="B9" s="68"/>
      <c r="C9" s="15" t="s">
        <v>2</v>
      </c>
      <c r="D9" s="44" t="s">
        <v>3</v>
      </c>
      <c r="E9" s="15" t="s">
        <v>45</v>
      </c>
      <c r="F9" s="25" t="s">
        <v>4</v>
      </c>
      <c r="G9" s="21"/>
    </row>
    <row r="10" spans="2:10">
      <c r="B10" s="16" t="s">
        <v>5</v>
      </c>
      <c r="C10" s="37">
        <f>C11+C15+C26+C25</f>
        <v>12148970</v>
      </c>
      <c r="D10" s="45">
        <f>D11+D15+D26</f>
        <v>4577244</v>
      </c>
      <c r="E10" s="20">
        <f>E11+E15+E26</f>
        <v>0</v>
      </c>
      <c r="F10" s="37">
        <f>C10+D10+E10</f>
        <v>16726214</v>
      </c>
      <c r="G10" s="21"/>
    </row>
    <row r="11" spans="2:10">
      <c r="B11" s="26" t="s">
        <v>10</v>
      </c>
      <c r="C11" s="27">
        <f>C12+C13+C14+C22</f>
        <v>10365370</v>
      </c>
      <c r="D11" s="46">
        <f t="shared" ref="D11:E11" si="0">D12+D13+D14</f>
        <v>0</v>
      </c>
      <c r="E11" s="27">
        <f t="shared" si="0"/>
        <v>0</v>
      </c>
      <c r="F11" s="11">
        <f t="shared" ref="F11:F14" si="1">C11+D11+E11</f>
        <v>10365370</v>
      </c>
      <c r="G11" s="21"/>
    </row>
    <row r="12" spans="2:10">
      <c r="B12" s="1" t="s">
        <v>6</v>
      </c>
      <c r="C12" s="3">
        <v>10365370</v>
      </c>
      <c r="D12" s="47"/>
      <c r="E12" s="2"/>
      <c r="F12" s="13">
        <f t="shared" si="1"/>
        <v>10365370</v>
      </c>
      <c r="G12" s="21"/>
    </row>
    <row r="13" spans="2:10">
      <c r="B13" s="1" t="s">
        <v>7</v>
      </c>
      <c r="C13" s="3"/>
      <c r="D13" s="48"/>
      <c r="E13" s="14"/>
      <c r="F13" s="13">
        <f t="shared" si="1"/>
        <v>0</v>
      </c>
      <c r="G13" s="21"/>
    </row>
    <row r="14" spans="2:10">
      <c r="B14" s="1" t="s">
        <v>8</v>
      </c>
      <c r="C14" s="3"/>
      <c r="D14" s="48"/>
      <c r="E14" s="14"/>
      <c r="F14" s="13">
        <f t="shared" si="1"/>
        <v>0</v>
      </c>
      <c r="G14" s="21"/>
    </row>
    <row r="15" spans="2:10">
      <c r="B15" s="10" t="s">
        <v>9</v>
      </c>
      <c r="C15" s="6">
        <f>C16+C17+C18+C19+C20+C21+C24</f>
        <v>0</v>
      </c>
      <c r="D15" s="49">
        <f>SUM(D16:D25)</f>
        <v>3303693</v>
      </c>
      <c r="E15" s="6"/>
      <c r="F15" s="11">
        <f>C15+D15+E15</f>
        <v>3303693</v>
      </c>
      <c r="G15" s="21"/>
    </row>
    <row r="16" spans="2:10">
      <c r="B16" s="17" t="s">
        <v>11</v>
      </c>
      <c r="C16" s="28"/>
      <c r="D16" s="61">
        <v>387000</v>
      </c>
      <c r="E16" s="14"/>
      <c r="F16" s="13">
        <f t="shared" ref="F16:F24" si="2">C16+D16+E16</f>
        <v>387000</v>
      </c>
      <c r="G16" s="21"/>
    </row>
    <row r="17" spans="2:7">
      <c r="B17" s="17" t="s">
        <v>8</v>
      </c>
      <c r="C17" s="28"/>
      <c r="D17" s="61">
        <v>686340</v>
      </c>
      <c r="E17" s="14"/>
      <c r="F17" s="13">
        <f t="shared" si="2"/>
        <v>686340</v>
      </c>
      <c r="G17" s="21"/>
    </row>
    <row r="18" spans="2:7">
      <c r="B18" s="17" t="s">
        <v>12</v>
      </c>
      <c r="C18" s="28"/>
      <c r="D18" s="59">
        <v>992000</v>
      </c>
      <c r="E18" s="14"/>
      <c r="F18" s="13">
        <f t="shared" si="2"/>
        <v>992000</v>
      </c>
      <c r="G18" s="19"/>
    </row>
    <row r="19" spans="2:7">
      <c r="B19" s="1" t="s">
        <v>13</v>
      </c>
      <c r="C19" s="28"/>
      <c r="D19" s="59">
        <v>110100</v>
      </c>
      <c r="E19" s="29"/>
      <c r="F19" s="13">
        <f t="shared" si="2"/>
        <v>110100</v>
      </c>
      <c r="G19" s="19"/>
    </row>
    <row r="20" spans="2:7">
      <c r="B20" s="1" t="s">
        <v>14</v>
      </c>
      <c r="C20" s="28"/>
      <c r="D20" s="59">
        <v>1007000</v>
      </c>
      <c r="E20" s="6"/>
      <c r="F20" s="13">
        <f t="shared" si="2"/>
        <v>1007000</v>
      </c>
      <c r="G20" s="19"/>
    </row>
    <row r="21" spans="2:7">
      <c r="B21" s="1" t="s">
        <v>15</v>
      </c>
      <c r="C21" s="28"/>
      <c r="D21" s="61">
        <v>0</v>
      </c>
      <c r="E21" s="7"/>
      <c r="F21" s="13">
        <f t="shared" si="2"/>
        <v>0</v>
      </c>
      <c r="G21" s="19"/>
    </row>
    <row r="22" spans="2:7">
      <c r="B22" s="1" t="s">
        <v>60</v>
      </c>
      <c r="C22" s="28">
        <v>0</v>
      </c>
      <c r="D22" s="61">
        <v>89153</v>
      </c>
      <c r="E22" s="7"/>
      <c r="F22" s="13">
        <f t="shared" si="2"/>
        <v>89153</v>
      </c>
      <c r="G22" s="19"/>
    </row>
    <row r="23" spans="2:7">
      <c r="B23" s="1" t="s">
        <v>65</v>
      </c>
      <c r="C23" s="28"/>
      <c r="D23" s="61">
        <v>32100</v>
      </c>
      <c r="E23" s="7"/>
      <c r="F23" s="13">
        <v>32100</v>
      </c>
      <c r="G23" s="19"/>
    </row>
    <row r="24" spans="2:7" ht="25.5">
      <c r="B24" s="30" t="s">
        <v>16</v>
      </c>
      <c r="C24" s="3"/>
      <c r="D24" s="48">
        <v>0</v>
      </c>
      <c r="E24" s="14"/>
      <c r="F24" s="13">
        <f t="shared" si="2"/>
        <v>0</v>
      </c>
      <c r="G24" s="19"/>
    </row>
    <row r="25" spans="2:7" ht="25.5">
      <c r="B25" s="4" t="s">
        <v>17</v>
      </c>
      <c r="C25" s="60">
        <v>-50531</v>
      </c>
      <c r="D25" s="48"/>
      <c r="E25" s="14"/>
      <c r="F25" s="13">
        <f>C25+D25+E25</f>
        <v>-50531</v>
      </c>
      <c r="G25" s="19"/>
    </row>
    <row r="26" spans="2:7">
      <c r="B26" s="5" t="s">
        <v>62</v>
      </c>
      <c r="C26" s="6">
        <v>1834131</v>
      </c>
      <c r="D26" s="49">
        <v>1273551</v>
      </c>
      <c r="E26" s="6">
        <v>0</v>
      </c>
      <c r="F26" s="11">
        <f t="shared" ref="F26" si="3">C26+D26+E26</f>
        <v>3107682</v>
      </c>
      <c r="G26" s="19"/>
    </row>
    <row r="27" spans="2:7">
      <c r="B27" s="16" t="s">
        <v>18</v>
      </c>
      <c r="C27" s="38">
        <f>C28+C32+C35+C40+C44+C48+C54+C60+C66+C63</f>
        <v>12148970</v>
      </c>
      <c r="D27" s="51">
        <f>D28+D32+D35+D40+D44+D48+D54+D60+D63</f>
        <v>4503444</v>
      </c>
      <c r="E27" s="38">
        <f>E28+E32+E35+E40+E44+E48+E54+E60+E66+E63</f>
        <v>73800</v>
      </c>
      <c r="F27" s="37">
        <f>C27+D27+E27</f>
        <v>16726214</v>
      </c>
      <c r="G27" s="19"/>
    </row>
    <row r="28" spans="2:7">
      <c r="B28" s="31" t="s">
        <v>46</v>
      </c>
      <c r="C28" s="6">
        <f>C29+C30</f>
        <v>1721187</v>
      </c>
      <c r="D28" s="49">
        <f>SUM(D29:D31)</f>
        <v>916295</v>
      </c>
      <c r="E28" s="6"/>
      <c r="F28" s="11">
        <f>C28+D28+E28</f>
        <v>2637482</v>
      </c>
      <c r="G28" s="32"/>
    </row>
    <row r="29" spans="2:7">
      <c r="B29" s="33" t="s">
        <v>54</v>
      </c>
      <c r="C29" s="3">
        <v>403788</v>
      </c>
      <c r="D29" s="48"/>
      <c r="E29" s="14"/>
      <c r="F29" s="11">
        <f t="shared" ref="F29:F67" si="4">C29+D29+E29</f>
        <v>403788</v>
      </c>
      <c r="G29" s="19"/>
    </row>
    <row r="30" spans="2:7">
      <c r="B30" s="33" t="s">
        <v>55</v>
      </c>
      <c r="C30" s="3">
        <v>1317399</v>
      </c>
      <c r="D30" s="48">
        <v>568130</v>
      </c>
      <c r="E30" s="14"/>
      <c r="F30" s="11">
        <f t="shared" si="4"/>
        <v>1885529</v>
      </c>
      <c r="G30" s="19"/>
    </row>
    <row r="31" spans="2:7">
      <c r="B31" s="33" t="s">
        <v>20</v>
      </c>
      <c r="C31" s="3"/>
      <c r="D31" s="48">
        <v>348165</v>
      </c>
      <c r="E31" s="14"/>
      <c r="F31" s="11">
        <f t="shared" si="4"/>
        <v>348165</v>
      </c>
      <c r="G31" s="19"/>
    </row>
    <row r="32" spans="2:7">
      <c r="B32" s="31" t="s">
        <v>47</v>
      </c>
      <c r="C32" s="6">
        <f>C33+C34</f>
        <v>249082</v>
      </c>
      <c r="D32" s="49">
        <f>SUM(D33:D34)</f>
        <v>0</v>
      </c>
      <c r="E32" s="34"/>
      <c r="F32" s="11">
        <f t="shared" si="4"/>
        <v>249082</v>
      </c>
      <c r="G32" s="19"/>
    </row>
    <row r="33" spans="2:7">
      <c r="B33" s="33" t="s">
        <v>42</v>
      </c>
      <c r="C33" s="3">
        <v>69291</v>
      </c>
      <c r="D33" s="52"/>
      <c r="E33" s="34"/>
      <c r="F33" s="11">
        <f t="shared" si="4"/>
        <v>69291</v>
      </c>
      <c r="G33" s="19"/>
    </row>
    <row r="34" spans="2:7" ht="25.5">
      <c r="B34" s="35" t="s">
        <v>43</v>
      </c>
      <c r="C34" s="3">
        <v>179791</v>
      </c>
      <c r="D34" s="52"/>
      <c r="E34" s="34"/>
      <c r="F34" s="11">
        <f t="shared" si="4"/>
        <v>179791</v>
      </c>
      <c r="G34" s="19"/>
    </row>
    <row r="35" spans="2:7">
      <c r="B35" s="31" t="s">
        <v>48</v>
      </c>
      <c r="C35" s="6">
        <f>C36+C37+C39</f>
        <v>3954786</v>
      </c>
      <c r="D35" s="49">
        <f>SUM(D36:D39)</f>
        <v>94000</v>
      </c>
      <c r="E35" s="6">
        <f>SUM(E36:E39)</f>
        <v>73800</v>
      </c>
      <c r="F35" s="11">
        <f t="shared" si="4"/>
        <v>4122586</v>
      </c>
      <c r="G35" s="19"/>
    </row>
    <row r="36" spans="2:7">
      <c r="B36" s="8" t="s">
        <v>21</v>
      </c>
      <c r="C36" s="3">
        <v>961454</v>
      </c>
      <c r="D36" s="48">
        <v>8000</v>
      </c>
      <c r="E36" s="69">
        <v>32290</v>
      </c>
      <c r="F36" s="11">
        <f t="shared" si="4"/>
        <v>1001744</v>
      </c>
      <c r="G36" s="19"/>
    </row>
    <row r="37" spans="2:7">
      <c r="B37" s="8" t="s">
        <v>22</v>
      </c>
      <c r="C37" s="3">
        <v>2115268</v>
      </c>
      <c r="D37" s="52"/>
      <c r="E37" s="69">
        <v>41510</v>
      </c>
      <c r="F37" s="11">
        <f t="shared" si="4"/>
        <v>2156778</v>
      </c>
      <c r="G37" s="19"/>
    </row>
    <row r="38" spans="2:7">
      <c r="B38" s="9" t="s">
        <v>23</v>
      </c>
      <c r="C38" s="6"/>
      <c r="D38" s="48">
        <v>86000</v>
      </c>
      <c r="E38" s="34"/>
      <c r="F38" s="11">
        <f t="shared" si="4"/>
        <v>86000</v>
      </c>
      <c r="G38" s="19"/>
    </row>
    <row r="39" spans="2:7">
      <c r="B39" s="9" t="s">
        <v>58</v>
      </c>
      <c r="C39" s="3">
        <v>878064</v>
      </c>
      <c r="D39" s="48"/>
      <c r="E39" s="69">
        <v>0</v>
      </c>
      <c r="F39" s="11">
        <f t="shared" si="4"/>
        <v>878064</v>
      </c>
      <c r="G39" s="19"/>
    </row>
    <row r="40" spans="2:7">
      <c r="B40" s="31" t="s">
        <v>49</v>
      </c>
      <c r="C40" s="6">
        <f>C41+C42</f>
        <v>145004</v>
      </c>
      <c r="D40" s="49">
        <f>D41+D42+D43</f>
        <v>0</v>
      </c>
      <c r="E40" s="6">
        <f t="shared" ref="E40" si="5">E41+E42+E43</f>
        <v>0</v>
      </c>
      <c r="F40" s="11">
        <f t="shared" si="4"/>
        <v>145004</v>
      </c>
      <c r="G40" s="19"/>
    </row>
    <row r="41" spans="2:7" ht="25.5">
      <c r="B41" s="8" t="s">
        <v>24</v>
      </c>
      <c r="C41" s="3">
        <v>44193</v>
      </c>
      <c r="D41" s="52"/>
      <c r="E41" s="34"/>
      <c r="F41" s="11">
        <f t="shared" si="4"/>
        <v>44193</v>
      </c>
      <c r="G41" s="19"/>
    </row>
    <row r="42" spans="2:7">
      <c r="B42" s="8" t="s">
        <v>25</v>
      </c>
      <c r="C42" s="3">
        <v>100811</v>
      </c>
      <c r="D42" s="52"/>
      <c r="E42" s="14"/>
      <c r="F42" s="11">
        <f t="shared" si="4"/>
        <v>100811</v>
      </c>
      <c r="G42" s="19"/>
    </row>
    <row r="43" spans="2:7">
      <c r="B43" s="9" t="s">
        <v>26</v>
      </c>
      <c r="C43" s="3"/>
      <c r="D43" s="52"/>
      <c r="E43" s="34"/>
      <c r="F43" s="11">
        <f t="shared" si="4"/>
        <v>0</v>
      </c>
      <c r="G43" s="19"/>
    </row>
    <row r="44" spans="2:7" ht="25.5">
      <c r="B44" s="36" t="s">
        <v>50</v>
      </c>
      <c r="C44" s="6">
        <f>C45</f>
        <v>5855871</v>
      </c>
      <c r="D44" s="52">
        <f>D45</f>
        <v>399275</v>
      </c>
      <c r="E44" s="34">
        <f>E46</f>
        <v>0</v>
      </c>
      <c r="F44" s="11">
        <f t="shared" si="4"/>
        <v>6255146</v>
      </c>
      <c r="G44" s="19"/>
    </row>
    <row r="45" spans="2:7">
      <c r="B45" s="36" t="s">
        <v>40</v>
      </c>
      <c r="C45" s="6">
        <f>C46</f>
        <v>5855871</v>
      </c>
      <c r="D45" s="52">
        <f>D46+D47</f>
        <v>399275</v>
      </c>
      <c r="E45" s="34">
        <v>0</v>
      </c>
      <c r="F45" s="11">
        <f t="shared" si="4"/>
        <v>6255146</v>
      </c>
      <c r="G45" s="19"/>
    </row>
    <row r="46" spans="2:7" ht="37.5" customHeight="1">
      <c r="B46" s="8" t="s">
        <v>56</v>
      </c>
      <c r="C46" s="3">
        <v>5855871</v>
      </c>
      <c r="D46" s="48">
        <v>288130</v>
      </c>
      <c r="E46" s="34">
        <v>0</v>
      </c>
      <c r="F46" s="11">
        <f t="shared" si="4"/>
        <v>6144001</v>
      </c>
      <c r="G46" s="19"/>
    </row>
    <row r="47" spans="2:7" ht="18" customHeight="1">
      <c r="B47" s="8" t="s">
        <v>66</v>
      </c>
      <c r="C47" s="3"/>
      <c r="D47" s="48">
        <v>111145</v>
      </c>
      <c r="E47" s="34"/>
      <c r="F47" s="11">
        <f t="shared" si="4"/>
        <v>111145</v>
      </c>
      <c r="G47" s="19"/>
    </row>
    <row r="48" spans="2:7" ht="25.5">
      <c r="B48" s="36" t="s">
        <v>51</v>
      </c>
      <c r="C48" s="6">
        <f>C49+C52+C53+C51</f>
        <v>0</v>
      </c>
      <c r="D48" s="49">
        <f>SUM(D49:D53)</f>
        <v>2738813</v>
      </c>
      <c r="E48" s="6"/>
      <c r="F48" s="11">
        <f t="shared" si="4"/>
        <v>2738813</v>
      </c>
      <c r="G48" s="19"/>
    </row>
    <row r="49" spans="2:7">
      <c r="B49" s="9" t="s">
        <v>27</v>
      </c>
      <c r="C49" s="6"/>
      <c r="D49" s="48">
        <v>239730</v>
      </c>
      <c r="E49" s="34"/>
      <c r="F49" s="11">
        <f t="shared" si="4"/>
        <v>239730</v>
      </c>
      <c r="G49" s="19"/>
    </row>
    <row r="50" spans="2:7">
      <c r="B50" s="9" t="s">
        <v>64</v>
      </c>
      <c r="C50" s="6"/>
      <c r="D50" s="48">
        <v>32762</v>
      </c>
      <c r="E50" s="34"/>
      <c r="F50" s="11">
        <f t="shared" si="4"/>
        <v>32762</v>
      </c>
      <c r="G50" s="19"/>
    </row>
    <row r="51" spans="2:7" ht="28.5" customHeight="1">
      <c r="B51" s="8" t="s">
        <v>37</v>
      </c>
      <c r="C51" s="6"/>
      <c r="D51" s="48">
        <v>1956848</v>
      </c>
      <c r="E51" s="34"/>
      <c r="F51" s="11">
        <f t="shared" si="4"/>
        <v>1956848</v>
      </c>
      <c r="G51" s="19"/>
    </row>
    <row r="52" spans="2:7">
      <c r="B52" s="9" t="s">
        <v>28</v>
      </c>
      <c r="C52" s="6"/>
      <c r="D52" s="48">
        <v>0</v>
      </c>
      <c r="E52" s="34"/>
      <c r="F52" s="11">
        <f t="shared" si="4"/>
        <v>0</v>
      </c>
      <c r="G52" s="19"/>
    </row>
    <row r="53" spans="2:7">
      <c r="B53" s="9" t="s">
        <v>29</v>
      </c>
      <c r="C53" s="6"/>
      <c r="D53" s="48">
        <v>509473</v>
      </c>
      <c r="E53" s="34"/>
      <c r="F53" s="11">
        <f t="shared" si="4"/>
        <v>509473</v>
      </c>
      <c r="G53" s="19"/>
    </row>
    <row r="54" spans="2:7" ht="27" customHeight="1">
      <c r="B54" s="36" t="s">
        <v>52</v>
      </c>
      <c r="C54" s="6">
        <f>C56</f>
        <v>223040</v>
      </c>
      <c r="D54" s="49">
        <f>SUM(D55:D59)</f>
        <v>71300</v>
      </c>
      <c r="E54" s="6"/>
      <c r="F54" s="11">
        <f t="shared" si="4"/>
        <v>294340</v>
      </c>
      <c r="G54" s="19"/>
    </row>
    <row r="55" spans="2:7" ht="17.25" customHeight="1">
      <c r="B55" s="9" t="s">
        <v>38</v>
      </c>
      <c r="C55" s="6"/>
      <c r="D55" s="50">
        <v>32000</v>
      </c>
      <c r="E55" s="6"/>
      <c r="F55" s="11">
        <f t="shared" si="4"/>
        <v>32000</v>
      </c>
      <c r="G55" s="19"/>
    </row>
    <row r="56" spans="2:7" ht="14.25" customHeight="1">
      <c r="B56" s="9" t="s">
        <v>30</v>
      </c>
      <c r="C56" s="3">
        <v>223040</v>
      </c>
      <c r="D56" s="48"/>
      <c r="E56" s="14"/>
      <c r="F56" s="11">
        <f t="shared" si="4"/>
        <v>223040</v>
      </c>
      <c r="G56" s="19"/>
    </row>
    <row r="57" spans="2:7" ht="14.25" customHeight="1">
      <c r="B57" s="9" t="s">
        <v>41</v>
      </c>
      <c r="C57" s="3"/>
      <c r="D57" s="48"/>
      <c r="E57" s="14"/>
      <c r="F57" s="11">
        <f t="shared" si="4"/>
        <v>0</v>
      </c>
      <c r="G57" s="19"/>
    </row>
    <row r="58" spans="2:7" ht="15" customHeight="1">
      <c r="B58" s="9" t="s">
        <v>31</v>
      </c>
      <c r="C58" s="3"/>
      <c r="D58" s="48">
        <v>6000</v>
      </c>
      <c r="E58" s="14"/>
      <c r="F58" s="11">
        <f t="shared" si="4"/>
        <v>6000</v>
      </c>
      <c r="G58" s="19"/>
    </row>
    <row r="59" spans="2:7" ht="15.75" customHeight="1">
      <c r="B59" s="9" t="s">
        <v>32</v>
      </c>
      <c r="C59" s="3"/>
      <c r="D59" s="48">
        <v>33300</v>
      </c>
      <c r="E59" s="14"/>
      <c r="F59" s="11">
        <f t="shared" si="4"/>
        <v>33300</v>
      </c>
      <c r="G59" s="19"/>
    </row>
    <row r="60" spans="2:7" ht="26.25" customHeight="1">
      <c r="B60" s="36" t="s">
        <v>53</v>
      </c>
      <c r="C60" s="6"/>
      <c r="D60" s="49">
        <f>D61+D62</f>
        <v>242345</v>
      </c>
      <c r="E60" s="6"/>
      <c r="F60" s="11">
        <f t="shared" si="4"/>
        <v>242345</v>
      </c>
      <c r="G60" s="19"/>
    </row>
    <row r="61" spans="2:7" ht="26.25" customHeight="1">
      <c r="B61" s="8" t="s">
        <v>33</v>
      </c>
      <c r="C61" s="6"/>
      <c r="D61" s="48">
        <v>232845</v>
      </c>
      <c r="E61" s="34"/>
      <c r="F61" s="11">
        <f t="shared" si="4"/>
        <v>232845</v>
      </c>
      <c r="G61" s="19"/>
    </row>
    <row r="62" spans="2:7" ht="18" customHeight="1">
      <c r="B62" s="9" t="s">
        <v>34</v>
      </c>
      <c r="C62" s="6"/>
      <c r="D62" s="48">
        <v>9500</v>
      </c>
      <c r="E62" s="34"/>
      <c r="F62" s="11">
        <f t="shared" si="4"/>
        <v>9500</v>
      </c>
      <c r="G62" s="19"/>
    </row>
    <row r="63" spans="2:7" ht="25.5">
      <c r="B63" s="36" t="s">
        <v>19</v>
      </c>
      <c r="C63" s="6">
        <f>C65</f>
        <v>0</v>
      </c>
      <c r="D63" s="49">
        <f>D64+D65+D66+D67</f>
        <v>41416</v>
      </c>
      <c r="E63" s="6"/>
      <c r="F63" s="11">
        <f t="shared" si="4"/>
        <v>41416</v>
      </c>
      <c r="G63" s="19"/>
    </row>
    <row r="64" spans="2:7">
      <c r="B64" s="12" t="s">
        <v>35</v>
      </c>
      <c r="C64" s="7"/>
      <c r="D64" s="50"/>
      <c r="E64" s="7"/>
      <c r="F64" s="11">
        <f t="shared" si="4"/>
        <v>0</v>
      </c>
      <c r="G64" s="19"/>
    </row>
    <row r="65" spans="1:7">
      <c r="B65" s="12" t="s">
        <v>36</v>
      </c>
      <c r="C65" s="7">
        <v>0</v>
      </c>
      <c r="D65" s="52">
        <v>41416</v>
      </c>
      <c r="E65" s="7"/>
      <c r="F65" s="11">
        <f t="shared" si="4"/>
        <v>41416</v>
      </c>
      <c r="G65" s="19"/>
    </row>
    <row r="66" spans="1:7">
      <c r="B66" s="39" t="s">
        <v>39</v>
      </c>
      <c r="C66" s="40"/>
      <c r="D66" s="70">
        <v>0</v>
      </c>
      <c r="E66" s="41"/>
      <c r="F66" s="11">
        <f t="shared" si="4"/>
        <v>0</v>
      </c>
      <c r="G66" s="19"/>
    </row>
    <row r="67" spans="1:7" ht="15.75">
      <c r="A67" s="42"/>
      <c r="B67" s="43" t="s">
        <v>57</v>
      </c>
      <c r="C67" s="43"/>
      <c r="D67" s="53"/>
      <c r="E67" s="42"/>
      <c r="F67" s="11">
        <f t="shared" si="4"/>
        <v>0</v>
      </c>
    </row>
    <row r="68" spans="1:7" ht="15.75">
      <c r="B68" s="18"/>
      <c r="C68" s="56"/>
    </row>
    <row r="69" spans="1:7" ht="15.75">
      <c r="B69" s="18"/>
      <c r="C69" s="56"/>
    </row>
    <row r="70" spans="1:7" ht="15.75">
      <c r="B70" s="18"/>
      <c r="C70" s="56"/>
    </row>
    <row r="71" spans="1:7" ht="15.75">
      <c r="B71" s="18"/>
      <c r="C71" s="56"/>
    </row>
    <row r="72" spans="1:7" ht="15.75">
      <c r="B72" s="18"/>
      <c r="C72" s="56"/>
    </row>
    <row r="73" spans="1:7" ht="15.75">
      <c r="B73" s="18"/>
      <c r="C73" s="56"/>
    </row>
    <row r="74" spans="1:7" ht="15.75">
      <c r="B74" s="18"/>
      <c r="C74" s="56"/>
    </row>
    <row r="75" spans="1:7" ht="15.75">
      <c r="B75" s="18"/>
      <c r="C75" s="56"/>
    </row>
    <row r="76" spans="1:7" ht="15.75">
      <c r="B76" s="18"/>
      <c r="C76" s="56"/>
    </row>
    <row r="77" spans="1:7" ht="15.75">
      <c r="B77" s="18"/>
      <c r="C77" s="56"/>
    </row>
    <row r="78" spans="1:7" ht="15.75">
      <c r="B78" s="18"/>
      <c r="C78" s="56"/>
    </row>
    <row r="79" spans="1:7" ht="15.75">
      <c r="B79" s="18"/>
      <c r="C79" s="56"/>
    </row>
    <row r="80" spans="1:7" ht="15.75">
      <c r="B80" s="18"/>
      <c r="C80" s="56"/>
    </row>
    <row r="81" spans="2:3" ht="15.75">
      <c r="B81" s="18"/>
      <c r="C81" s="56"/>
    </row>
    <row r="82" spans="2:3" ht="15.75">
      <c r="B82" s="18"/>
      <c r="C82" s="56"/>
    </row>
    <row r="83" spans="2:3" ht="15.75">
      <c r="B83" s="18"/>
      <c r="C83" s="56"/>
    </row>
    <row r="84" spans="2:3" ht="15.75">
      <c r="B84" s="18"/>
      <c r="C84" s="56"/>
    </row>
    <row r="85" spans="2:3" ht="15.75">
      <c r="B85" s="18"/>
      <c r="C85" s="56"/>
    </row>
    <row r="86" spans="2:3" ht="15.75">
      <c r="B86" s="18"/>
      <c r="C86" s="56"/>
    </row>
    <row r="87" spans="2:3" ht="15.75">
      <c r="B87" s="18"/>
      <c r="C87" s="56"/>
    </row>
    <row r="88" spans="2:3" ht="15.75">
      <c r="B88" s="18"/>
      <c r="C88" s="56"/>
    </row>
    <row r="89" spans="2:3" ht="15.75">
      <c r="B89" s="18"/>
      <c r="C89" s="56"/>
    </row>
    <row r="90" spans="2:3" ht="15.75">
      <c r="B90" s="18"/>
      <c r="C90" s="56"/>
    </row>
    <row r="91" spans="2:3" ht="15.75">
      <c r="B91" s="18"/>
      <c r="C91" s="56"/>
    </row>
    <row r="92" spans="2:3" ht="15.75">
      <c r="B92" s="18"/>
      <c r="C92" s="56"/>
    </row>
    <row r="93" spans="2:3" ht="15.75">
      <c r="B93" s="18"/>
      <c r="C93" s="56"/>
    </row>
    <row r="94" spans="2:3" ht="15.75">
      <c r="B94" s="18"/>
      <c r="C94" s="56"/>
    </row>
    <row r="95" spans="2:3" ht="15.75">
      <c r="B95" s="18"/>
      <c r="C95" s="56"/>
    </row>
    <row r="96" spans="2:3" ht="15.75">
      <c r="B96" s="18"/>
      <c r="C96" s="56"/>
    </row>
    <row r="97" spans="2:3" ht="15.75">
      <c r="B97" s="18"/>
      <c r="C97" s="56"/>
    </row>
    <row r="98" spans="2:3" ht="15.75">
      <c r="B98" s="18"/>
      <c r="C98" s="56"/>
    </row>
    <row r="99" spans="2:3" ht="15.75">
      <c r="B99" s="18"/>
      <c r="C99" s="56"/>
    </row>
    <row r="100" spans="2:3" ht="15.75">
      <c r="B100" s="18"/>
      <c r="C100" s="56"/>
    </row>
    <row r="101" spans="2:3" ht="15.75">
      <c r="B101" s="18"/>
      <c r="C101" s="56"/>
    </row>
    <row r="102" spans="2:3" ht="15.75">
      <c r="B102" s="18"/>
      <c r="C102" s="56"/>
    </row>
    <row r="103" spans="2:3" ht="15.75">
      <c r="B103" s="18"/>
      <c r="C103" s="56"/>
    </row>
    <row r="104" spans="2:3" ht="15.75">
      <c r="B104" s="18"/>
      <c r="C104" s="56"/>
    </row>
    <row r="105" spans="2:3" ht="15.75">
      <c r="B105" s="18"/>
      <c r="C105" s="56"/>
    </row>
    <row r="106" spans="2:3" ht="15.75">
      <c r="B106" s="18"/>
      <c r="C106" s="56"/>
    </row>
    <row r="107" spans="2:3" ht="15.75">
      <c r="B107" s="18"/>
      <c r="C107" s="56"/>
    </row>
    <row r="108" spans="2:3" ht="15.75">
      <c r="B108" s="18"/>
      <c r="C108" s="56"/>
    </row>
    <row r="109" spans="2:3" ht="15.75">
      <c r="B109" s="18"/>
      <c r="C109" s="56"/>
    </row>
    <row r="110" spans="2:3" ht="15.75">
      <c r="B110" s="18"/>
      <c r="C110" s="56"/>
    </row>
    <row r="111" spans="2:3" ht="15.75">
      <c r="B111" s="18"/>
      <c r="C111" s="56"/>
    </row>
    <row r="112" spans="2:3" ht="15.75">
      <c r="B112" s="18"/>
      <c r="C112" s="56"/>
    </row>
    <row r="113" spans="2:3" ht="15.75">
      <c r="B113" s="18"/>
      <c r="C113" s="56"/>
    </row>
    <row r="114" spans="2:3" ht="15.75">
      <c r="B114" s="18"/>
      <c r="C114" s="56"/>
    </row>
    <row r="115" spans="2:3" ht="15.75">
      <c r="B115" s="18"/>
      <c r="C115" s="56"/>
    </row>
    <row r="116" spans="2:3" ht="15.75">
      <c r="B116" s="18"/>
      <c r="C116" s="56"/>
    </row>
    <row r="117" spans="2:3" ht="15.75">
      <c r="B117" s="18"/>
      <c r="C117" s="56"/>
    </row>
    <row r="118" spans="2:3" ht="15.75">
      <c r="B118" s="18"/>
      <c r="C118" s="56"/>
    </row>
    <row r="119" spans="2:3" ht="15.75">
      <c r="B119" s="18"/>
      <c r="C119" s="56"/>
    </row>
    <row r="120" spans="2:3" ht="15.75">
      <c r="B120" s="18"/>
      <c r="C120" s="56"/>
    </row>
    <row r="121" spans="2:3" ht="15.75">
      <c r="B121" s="18"/>
      <c r="C121" s="56"/>
    </row>
    <row r="122" spans="2:3" ht="15.75">
      <c r="B122" s="18"/>
      <c r="C122" s="56"/>
    </row>
    <row r="123" spans="2:3" ht="15.75">
      <c r="B123" s="18"/>
      <c r="C123" s="56"/>
    </row>
    <row r="124" spans="2:3" ht="15.75">
      <c r="B124" s="18"/>
      <c r="C124" s="56"/>
    </row>
    <row r="125" spans="2:3" ht="15.75">
      <c r="B125" s="18"/>
      <c r="C125" s="56"/>
    </row>
    <row r="126" spans="2:3" ht="15.75">
      <c r="B126" s="18"/>
      <c r="C126" s="56"/>
    </row>
    <row r="127" spans="2:3" ht="15.75">
      <c r="B127" s="18"/>
      <c r="C127" s="56"/>
    </row>
    <row r="128" spans="2:3" ht="15.75">
      <c r="B128" s="18"/>
      <c r="C128" s="56"/>
    </row>
    <row r="129" spans="2:3" ht="15.75">
      <c r="B129" s="18"/>
      <c r="C129" s="56"/>
    </row>
    <row r="130" spans="2:3" ht="15.75">
      <c r="B130" s="18"/>
      <c r="C130" s="56"/>
    </row>
    <row r="131" spans="2:3" ht="15.75">
      <c r="B131" s="18"/>
      <c r="C131" s="56"/>
    </row>
    <row r="132" spans="2:3" ht="15.75">
      <c r="B132" s="18"/>
      <c r="C132" s="56"/>
    </row>
    <row r="133" spans="2:3" ht="15.75">
      <c r="B133" s="18"/>
      <c r="C133" s="56"/>
    </row>
    <row r="134" spans="2:3" ht="15.75">
      <c r="B134" s="18"/>
      <c r="C134" s="56"/>
    </row>
    <row r="135" spans="2:3" ht="15.75">
      <c r="B135" s="18"/>
      <c r="C135" s="56"/>
    </row>
    <row r="136" spans="2:3" ht="15.75">
      <c r="B136" s="18"/>
      <c r="C136" s="56"/>
    </row>
    <row r="137" spans="2:3" ht="15.75">
      <c r="B137" s="18"/>
      <c r="C137" s="56"/>
    </row>
    <row r="138" spans="2:3" ht="15.75">
      <c r="B138" s="18"/>
      <c r="C138" s="56"/>
    </row>
    <row r="139" spans="2:3" ht="15.75">
      <c r="B139" s="18"/>
      <c r="C139" s="56"/>
    </row>
    <row r="140" spans="2:3" ht="15.75">
      <c r="B140" s="18"/>
      <c r="C140" s="56"/>
    </row>
    <row r="141" spans="2:3" ht="15.75">
      <c r="B141" s="18"/>
      <c r="C141" s="56"/>
    </row>
    <row r="142" spans="2:3" ht="15.75">
      <c r="B142" s="18"/>
      <c r="C142" s="56"/>
    </row>
    <row r="143" spans="2:3" ht="15.75">
      <c r="B143" s="18"/>
      <c r="C143" s="56"/>
    </row>
    <row r="144" spans="2:3" ht="15.75">
      <c r="B144" s="18"/>
      <c r="C144" s="56"/>
    </row>
    <row r="145" spans="2:3" ht="15.75">
      <c r="B145" s="18"/>
      <c r="C145" s="56"/>
    </row>
    <row r="146" spans="2:3" ht="15.75">
      <c r="B146" s="18"/>
      <c r="C146" s="56"/>
    </row>
    <row r="147" spans="2:3" ht="15.75">
      <c r="B147" s="18"/>
      <c r="C147" s="56"/>
    </row>
    <row r="148" spans="2:3" ht="15.75">
      <c r="B148" s="18"/>
      <c r="C148" s="56"/>
    </row>
    <row r="149" spans="2:3" ht="15.75">
      <c r="B149" s="18"/>
      <c r="C149" s="56"/>
    </row>
    <row r="150" spans="2:3" ht="15.75">
      <c r="B150" s="18"/>
      <c r="C150" s="56"/>
    </row>
    <row r="151" spans="2:3" ht="15.75">
      <c r="B151" s="18"/>
      <c r="C151" s="56"/>
    </row>
    <row r="152" spans="2:3" ht="15.75">
      <c r="B152" s="18"/>
      <c r="C152" s="56"/>
    </row>
    <row r="153" spans="2:3" ht="15.75">
      <c r="B153" s="18"/>
      <c r="C153" s="56"/>
    </row>
    <row r="154" spans="2:3" ht="15.75">
      <c r="B154" s="18"/>
      <c r="C154" s="56"/>
    </row>
    <row r="155" spans="2:3" ht="15.75">
      <c r="B155" s="18"/>
      <c r="C155" s="56"/>
    </row>
    <row r="156" spans="2:3" ht="15.75">
      <c r="B156" s="18"/>
      <c r="C156" s="56"/>
    </row>
    <row r="157" spans="2:3">
      <c r="B157" s="19"/>
      <c r="C157" s="57"/>
    </row>
    <row r="158" spans="2:3">
      <c r="B158" s="19"/>
      <c r="C158" s="57"/>
    </row>
    <row r="159" spans="2:3">
      <c r="B159" s="19"/>
      <c r="C159" s="57"/>
    </row>
    <row r="160" spans="2:3">
      <c r="B160" s="19"/>
      <c r="C160" s="57"/>
    </row>
    <row r="161" spans="2:3">
      <c r="B161" s="19"/>
      <c r="C161" s="57"/>
    </row>
    <row r="162" spans="2:3">
      <c r="B162" s="19"/>
      <c r="C162" s="57"/>
    </row>
    <row r="163" spans="2:3">
      <c r="B163" s="19"/>
      <c r="C163" s="57"/>
    </row>
    <row r="164" spans="2:3">
      <c r="B164" s="19"/>
      <c r="C164" s="57"/>
    </row>
    <row r="165" spans="2:3">
      <c r="B165" s="19"/>
      <c r="C165" s="57"/>
    </row>
    <row r="166" spans="2:3">
      <c r="B166" s="19"/>
      <c r="C166" s="57"/>
    </row>
    <row r="167" spans="2:3">
      <c r="B167" s="19"/>
      <c r="C167" s="57"/>
    </row>
    <row r="168" spans="2:3">
      <c r="B168" s="19"/>
      <c r="C168" s="57"/>
    </row>
    <row r="169" spans="2:3">
      <c r="B169" s="19"/>
      <c r="C169" s="57"/>
    </row>
    <row r="170" spans="2:3">
      <c r="B170" s="19"/>
      <c r="C170" s="57"/>
    </row>
    <row r="171" spans="2:3">
      <c r="B171" s="19"/>
      <c r="C171" s="57"/>
    </row>
    <row r="172" spans="2:3">
      <c r="B172" s="19"/>
      <c r="C172" s="57"/>
    </row>
    <row r="173" spans="2:3">
      <c r="B173" s="19"/>
      <c r="C173" s="57"/>
    </row>
    <row r="174" spans="2:3">
      <c r="B174" s="19"/>
      <c r="C174" s="57"/>
    </row>
    <row r="175" spans="2:3">
      <c r="B175" s="19"/>
      <c r="C175" s="57"/>
    </row>
  </sheetData>
  <mergeCells count="5">
    <mergeCell ref="B2:F2"/>
    <mergeCell ref="B3:F3"/>
    <mergeCell ref="C6:F8"/>
    <mergeCell ref="B4:F4"/>
    <mergeCell ref="B6:B9"/>
  </mergeCells>
  <pageMargins left="0.23622047244094491" right="0.23622047244094491" top="0.74803149606299213" bottom="0.74803149606299213" header="0.31496062992125984" footer="0.31496062992125984"/>
  <pageSetup paperSize="9" scale="85" fitToWidth="0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Selcan</cp:lastModifiedBy>
  <cp:lastPrinted>2023-08-07T11:36:58Z</cp:lastPrinted>
  <dcterms:created xsi:type="dcterms:W3CDTF">2019-12-11T14:31:25Z</dcterms:created>
  <dcterms:modified xsi:type="dcterms:W3CDTF">2023-08-15T06:23:10Z</dcterms:modified>
</cp:coreProperties>
</file>